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4" i="1" l="1"/>
  <c r="K24" i="1"/>
  <c r="I24" i="1"/>
  <c r="L23" i="1" l="1"/>
  <c r="K23" i="1"/>
  <c r="I23" i="1" l="1"/>
  <c r="L22" i="1" l="1"/>
  <c r="K22" i="1"/>
  <c r="I22" i="1"/>
  <c r="L21" i="1" l="1"/>
  <c r="K21" i="1"/>
  <c r="I21" i="1"/>
  <c r="L20" i="1" l="1"/>
  <c r="K20" i="1"/>
  <c r="I20" i="1"/>
  <c r="K19" i="1" l="1"/>
  <c r="I19" i="1"/>
  <c r="L19" i="1"/>
  <c r="L18" i="1" l="1"/>
  <c r="K18" i="1"/>
  <c r="L17" i="1" l="1"/>
  <c r="K17" i="1"/>
</calcChain>
</file>

<file path=xl/sharedStrings.xml><?xml version="1.0" encoding="utf-8"?>
<sst xmlns="http://schemas.openxmlformats.org/spreadsheetml/2006/main" count="44" uniqueCount="42">
  <si>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</si>
  <si>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</si>
  <si>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</si>
  <si>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</si>
  <si>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</si>
  <si>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</si>
  <si>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</si>
  <si>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</si>
  <si>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</si>
  <si>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</si>
  <si>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</si>
  <si>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</si>
  <si>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</si>
  <si>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</si>
  <si>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</si>
  <si>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</si>
  <si>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</si>
  <si>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</si>
  <si>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</si>
  <si>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</si>
  <si>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</si>
  <si>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</si>
  <si>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</si>
  <si>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</si>
  <si>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</si>
  <si>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</si>
  <si>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</si>
  <si>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</si>
  <si>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</si>
  <si>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</si>
  <si>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</si>
  <si>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</si>
  <si>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</si>
  <si>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</si>
  <si>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2018 год</t>
  </si>
  <si>
    <t>февраль</t>
  </si>
  <si>
    <t>март</t>
  </si>
  <si>
    <t>апрель</t>
  </si>
  <si>
    <t>май</t>
  </si>
  <si>
    <t>июнь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</si>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</sst>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tabSelected="1" topLeftCell="I18" zoomScale="85" zoomScaleNormal="85" workbookViewId="0">
      <selection activeCell="L29" sqref="L29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25" t="s">
        <v>0</v>
      </c>
      <c r="K1" s="26"/>
      <c r="L1" s="26"/>
      <c r="M1" s="26"/>
      <c r="N1" s="26"/>
      <c r="O1" s="26"/>
    </row>
    <row r="2" spans="1:149" s="5" customFormat="1" ht="15.75" customHeight="1" x14ac:dyDescent="0.35">
      <c r="J2" s="25" t="s">
        <v>1</v>
      </c>
      <c r="K2" s="25"/>
      <c r="L2" s="39"/>
      <c r="M2" s="39"/>
      <c r="N2" s="39"/>
      <c r="O2" s="39"/>
    </row>
    <row r="3" spans="1:149" s="5" customFormat="1" ht="15.75" customHeight="1" x14ac:dyDescent="0.35">
      <c r="J3" s="25" t="s">
        <v>2</v>
      </c>
      <c r="K3" s="26"/>
      <c r="L3" s="26"/>
      <c r="M3" s="26"/>
      <c r="N3" s="26"/>
      <c r="O3" s="26"/>
    </row>
    <row r="4" spans="1:149" s="5" customFormat="1" ht="18" x14ac:dyDescent="0.35">
      <c r="J4" s="25" t="s">
        <v>3</v>
      </c>
      <c r="K4" s="26"/>
      <c r="L4" s="26"/>
      <c r="M4" s="26"/>
      <c r="N4" s="26"/>
      <c r="O4" s="26"/>
    </row>
    <row r="5" spans="1:149" s="5" customFormat="1" ht="15.75" customHeight="1" x14ac:dyDescent="0.3">
      <c r="J5" s="40" t="s">
        <v>4</v>
      </c>
      <c r="K5" s="40"/>
      <c r="L5" s="41"/>
      <c r="M5" s="41"/>
      <c r="N5" s="41"/>
      <c r="O5" s="41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37" t="s">
        <v>30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17" t="s">
        <v>26</v>
      </c>
      <c r="N9" s="20">
        <v>43344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2"/>
      <c r="N10" s="12"/>
    </row>
    <row r="11" spans="1:149" s="2" customFormat="1" ht="59.4" customHeight="1" x14ac:dyDescent="0.3">
      <c r="A11" s="6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42" t="s">
        <v>5</v>
      </c>
      <c r="B12" s="33" t="s">
        <v>6</v>
      </c>
      <c r="C12" s="33"/>
      <c r="D12" s="33" t="s">
        <v>7</v>
      </c>
      <c r="E12" s="33"/>
      <c r="F12" s="33"/>
      <c r="G12" s="34" t="s">
        <v>8</v>
      </c>
      <c r="H12" s="35"/>
      <c r="I12" s="35"/>
      <c r="J12" s="35"/>
      <c r="K12" s="35"/>
      <c r="L12" s="36"/>
      <c r="M12" s="46" t="s">
        <v>9</v>
      </c>
      <c r="N12" s="47"/>
      <c r="O12" s="42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48"/>
      <c r="B13" s="27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7" t="s">
        <v>16</v>
      </c>
      <c r="H13" s="27" t="s">
        <v>17</v>
      </c>
      <c r="I13" s="29" t="s">
        <v>18</v>
      </c>
      <c r="J13" s="30"/>
      <c r="K13" s="29" t="s">
        <v>19</v>
      </c>
      <c r="L13" s="30"/>
      <c r="M13" s="18" t="s">
        <v>20</v>
      </c>
      <c r="N13" s="18"/>
      <c r="O13" s="43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49"/>
      <c r="B14" s="28"/>
      <c r="C14" s="28"/>
      <c r="D14" s="28"/>
      <c r="E14" s="28"/>
      <c r="F14" s="28"/>
      <c r="G14" s="28"/>
      <c r="H14" s="28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8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x14ac:dyDescent="0.3">
      <c r="A17" s="22">
        <v>1</v>
      </c>
      <c r="B17" s="22"/>
      <c r="C17" s="22"/>
      <c r="D17" s="22"/>
      <c r="E17" s="22"/>
      <c r="F17" s="22"/>
      <c r="G17" s="23" t="s">
        <v>34</v>
      </c>
      <c r="H17" s="22" t="s">
        <v>33</v>
      </c>
      <c r="I17" s="22">
        <v>90696.48</v>
      </c>
      <c r="J17" s="22">
        <v>85204</v>
      </c>
      <c r="K17" s="22">
        <f>3293126.5+90696.48</f>
        <v>3383822.98</v>
      </c>
      <c r="L17" s="22">
        <f>3238995.21+85204</f>
        <v>3324199.21</v>
      </c>
      <c r="M17" s="22"/>
      <c r="N17" s="22"/>
      <c r="O17" s="22">
        <v>1694476.53</v>
      </c>
      <c r="P17" s="3"/>
      <c r="Q17" s="3"/>
    </row>
    <row r="18" spans="1:17" ht="21" x14ac:dyDescent="0.3">
      <c r="A18" s="22">
        <v>2</v>
      </c>
      <c r="B18" s="44" t="s">
        <v>23</v>
      </c>
      <c r="C18" s="44"/>
      <c r="D18" s="44"/>
      <c r="E18" s="45"/>
      <c r="F18" s="45"/>
      <c r="G18" s="22"/>
      <c r="H18" s="22" t="s">
        <v>35</v>
      </c>
      <c r="I18" s="22">
        <v>90696.48</v>
      </c>
      <c r="J18" s="22">
        <v>87854.93</v>
      </c>
      <c r="K18" s="22">
        <f>3293126.5+90696.48*2</f>
        <v>3474519.46</v>
      </c>
      <c r="L18" s="22">
        <f>3238995.21+85204+87854.93</f>
        <v>3412054.14</v>
      </c>
      <c r="M18" s="22"/>
      <c r="N18" s="22"/>
      <c r="O18" s="22">
        <v>1782331.46</v>
      </c>
      <c r="P18" s="3"/>
      <c r="Q18" s="3"/>
    </row>
    <row r="19" spans="1:17" ht="21" x14ac:dyDescent="0.3">
      <c r="A19" s="22">
        <v>3</v>
      </c>
      <c r="B19" s="22"/>
      <c r="C19" s="22"/>
      <c r="D19" s="22"/>
      <c r="E19" s="22"/>
      <c r="F19" s="22"/>
      <c r="G19" s="22"/>
      <c r="H19" s="22" t="s">
        <v>36</v>
      </c>
      <c r="I19" s="22">
        <f>90696.48+3967</f>
        <v>94663.48</v>
      </c>
      <c r="J19" s="22">
        <v>117136</v>
      </c>
      <c r="K19" s="22">
        <f>3293126.5+90696.48*2+I19</f>
        <v>3569182.94</v>
      </c>
      <c r="L19" s="22">
        <f>3238995.21+85204+87854.93+117136</f>
        <v>3529190.14</v>
      </c>
      <c r="M19" s="22"/>
      <c r="N19" s="22"/>
      <c r="O19" s="22">
        <v>1899467.58</v>
      </c>
      <c r="P19" s="3"/>
      <c r="Q19" s="3"/>
    </row>
    <row r="20" spans="1:17" s="5" customFormat="1" ht="21" x14ac:dyDescent="0.3">
      <c r="A20" s="22">
        <v>4</v>
      </c>
      <c r="B20" s="22"/>
      <c r="C20" s="22"/>
      <c r="D20" s="22"/>
      <c r="E20" s="22"/>
      <c r="F20" s="22"/>
      <c r="G20" s="22"/>
      <c r="H20" s="22" t="s">
        <v>37</v>
      </c>
      <c r="I20" s="22">
        <f>90696.48+4657.99</f>
        <v>95354.47</v>
      </c>
      <c r="J20" s="22">
        <v>92821.46</v>
      </c>
      <c r="K20" s="22">
        <f t="shared" ref="K20:L24" si="0">K19+I20</f>
        <v>3664537.41</v>
      </c>
      <c r="L20" s="24">
        <f t="shared" si="0"/>
        <v>3622011.6</v>
      </c>
      <c r="M20" s="22"/>
      <c r="N20" s="22"/>
      <c r="O20" s="22">
        <v>1997078.05</v>
      </c>
      <c r="P20" s="3"/>
      <c r="Q20" s="3"/>
    </row>
    <row r="21" spans="1:17" s="5" customFormat="1" ht="21" x14ac:dyDescent="0.3">
      <c r="A21" s="22">
        <v>5</v>
      </c>
      <c r="B21" s="22"/>
      <c r="C21" s="22"/>
      <c r="D21" s="22"/>
      <c r="E21" s="22"/>
      <c r="F21" s="22"/>
      <c r="G21" s="22"/>
      <c r="H21" s="22" t="s">
        <v>38</v>
      </c>
      <c r="I21" s="22">
        <f>90696.48+4789.01</f>
        <v>95485.489999999991</v>
      </c>
      <c r="J21" s="22">
        <v>112453.56</v>
      </c>
      <c r="K21" s="24">
        <f t="shared" si="0"/>
        <v>3760022.9000000004</v>
      </c>
      <c r="L21" s="24">
        <f t="shared" si="0"/>
        <v>3734465.16</v>
      </c>
      <c r="M21" s="22"/>
      <c r="N21" s="22"/>
      <c r="O21" s="24">
        <v>2104742.6</v>
      </c>
      <c r="P21" s="3"/>
      <c r="Q21" s="3"/>
    </row>
    <row r="22" spans="1:17" s="5" customFormat="1" ht="21" x14ac:dyDescent="0.3">
      <c r="A22" s="22">
        <v>6</v>
      </c>
      <c r="B22" s="22"/>
      <c r="C22" s="22"/>
      <c r="D22" s="22"/>
      <c r="E22" s="22"/>
      <c r="F22" s="22"/>
      <c r="G22" s="22"/>
      <c r="H22" s="22" t="s">
        <v>39</v>
      </c>
      <c r="I22" s="24">
        <f>90696.48+5189.72</f>
        <v>95886.2</v>
      </c>
      <c r="J22" s="22">
        <v>101086.01</v>
      </c>
      <c r="K22" s="24">
        <f t="shared" si="0"/>
        <v>3855909.1000000006</v>
      </c>
      <c r="L22" s="24">
        <f t="shared" si="0"/>
        <v>3835551.17</v>
      </c>
      <c r="M22" s="22"/>
      <c r="N22" s="22"/>
      <c r="O22" s="22">
        <v>2205828.61</v>
      </c>
      <c r="P22" s="3"/>
      <c r="Q22" s="3"/>
    </row>
    <row r="23" spans="1:17" s="5" customFormat="1" ht="21" x14ac:dyDescent="0.3">
      <c r="A23" s="22">
        <v>7</v>
      </c>
      <c r="B23" s="22"/>
      <c r="C23" s="22"/>
      <c r="D23" s="22"/>
      <c r="E23" s="22"/>
      <c r="F23" s="22"/>
      <c r="G23" s="22"/>
      <c r="H23" s="22" t="s">
        <v>40</v>
      </c>
      <c r="I23" s="24">
        <f>90696.48+5293.11</f>
        <v>95989.59</v>
      </c>
      <c r="J23" s="22">
        <v>95315.8</v>
      </c>
      <c r="K23" s="24">
        <f t="shared" si="0"/>
        <v>3951898.6900000004</v>
      </c>
      <c r="L23" s="24">
        <f t="shared" si="0"/>
        <v>3930866.9699999997</v>
      </c>
      <c r="M23" s="22"/>
      <c r="N23" s="22"/>
      <c r="O23" s="22">
        <v>2301144.41</v>
      </c>
      <c r="P23" s="3"/>
      <c r="Q23" s="3"/>
    </row>
    <row r="24" spans="1:17" s="5" customFormat="1" ht="21" x14ac:dyDescent="0.3">
      <c r="A24" s="22">
        <v>8</v>
      </c>
      <c r="B24" s="22"/>
      <c r="C24" s="22"/>
      <c r="D24" s="22"/>
      <c r="E24" s="22"/>
      <c r="F24" s="22"/>
      <c r="G24" s="22"/>
      <c r="H24" s="22" t="s">
        <v>41</v>
      </c>
      <c r="I24" s="24">
        <f>90696.48+5720.12</f>
        <v>96416.599999999991</v>
      </c>
      <c r="J24" s="22">
        <v>83105.740000000005</v>
      </c>
      <c r="K24" s="24">
        <f t="shared" si="0"/>
        <v>4048315.2900000005</v>
      </c>
      <c r="L24" s="24">
        <f t="shared" si="0"/>
        <v>4013972.71</v>
      </c>
      <c r="M24" s="22"/>
      <c r="N24" s="22"/>
      <c r="O24" s="22">
        <v>2384250.15</v>
      </c>
      <c r="P24" s="3"/>
      <c r="Q24" s="3"/>
    </row>
    <row r="25" spans="1:17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</row>
    <row r="26" spans="1:17" x14ac:dyDescent="0.3">
      <c r="A26" s="5"/>
      <c r="B26" s="31" t="s">
        <v>24</v>
      </c>
      <c r="C26" s="32"/>
      <c r="D26" s="32"/>
      <c r="E26" s="32"/>
      <c r="F26" s="32"/>
      <c r="G26" s="32"/>
      <c r="H26" s="3" t="s">
        <v>29</v>
      </c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31.2" x14ac:dyDescent="0.3">
      <c r="A28" s="5"/>
      <c r="B28" s="3" t="s">
        <v>28</v>
      </c>
      <c r="C28" s="3" t="s">
        <v>27</v>
      </c>
      <c r="D28" s="3">
        <v>89036790016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5"/>
      <c r="Q30" s="5"/>
    </row>
    <row r="31" spans="1:17" x14ac:dyDescent="0.3">
      <c r="A31" s="5"/>
      <c r="B31" s="5"/>
      <c r="C31" s="5"/>
      <c r="D31" s="5"/>
      <c r="E31" s="5"/>
      <c r="F31" s="5"/>
      <c r="G31" s="5"/>
      <c r="H31" s="5"/>
      <c r="L31" s="5"/>
      <c r="O31" s="5"/>
      <c r="P31" s="5"/>
      <c r="Q31" s="5"/>
    </row>
    <row r="32" spans="1:17" x14ac:dyDescent="0.3">
      <c r="A32" s="5"/>
      <c r="B32" s="5"/>
      <c r="C32" s="5"/>
      <c r="D32" s="5"/>
      <c r="E32" s="5"/>
      <c r="F32" s="5"/>
      <c r="G32" s="5"/>
      <c r="H32" s="5"/>
      <c r="K32" s="3"/>
      <c r="L32" s="3"/>
      <c r="M32" s="3"/>
      <c r="N32" s="3"/>
      <c r="O32" s="5"/>
      <c r="P32" s="5"/>
      <c r="Q32" s="5"/>
    </row>
  </sheetData>
  <mergeCells count="23">
    <mergeCell ref="H13:H14"/>
    <mergeCell ref="M12:N12"/>
    <mergeCell ref="A12:A14"/>
    <mergeCell ref="B13:B14"/>
    <mergeCell ref="D13:D14"/>
    <mergeCell ref="E13:E14"/>
    <mergeCell ref="F13:F14"/>
    <mergeCell ref="J1:O1"/>
    <mergeCell ref="C13:C14"/>
    <mergeCell ref="K13:L13"/>
    <mergeCell ref="I13:J13"/>
    <mergeCell ref="B26:G26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2018-09-24T08:31:38Z</dcterms:modified>
  <cp:category/>
  <cp:contentStatus/>
</cp:coreProperties>
</file>