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715"/>
  </bookViews>
  <sheets>
    <sheet name="2017" sheetId="3" r:id="rId1"/>
    <sheet name="2016" sheetId="1" r:id="rId2"/>
    <sheet name="Лист1" sheetId="2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/>
  <c r="C9" l="1"/>
  <c r="C8"/>
  <c r="C27"/>
  <c r="C25"/>
  <c r="E17"/>
  <c r="D13"/>
  <c r="C13" s="1"/>
  <c r="C12"/>
  <c r="C11"/>
  <c r="E12"/>
  <c r="E11"/>
  <c r="E10"/>
  <c r="C10"/>
  <c r="E9"/>
  <c r="J7"/>
  <c r="D35" l="1"/>
  <c r="C17"/>
  <c r="C35" s="1"/>
  <c r="E27"/>
  <c r="E35" s="1"/>
  <c r="D27" i="1"/>
  <c r="D31" l="1"/>
  <c r="C10" l="1"/>
  <c r="C13" l="1"/>
  <c r="E27" l="1"/>
  <c r="E17"/>
  <c r="E12"/>
  <c r="E9"/>
  <c r="C12"/>
  <c r="D11"/>
  <c r="E11" s="1"/>
  <c r="C17" l="1"/>
  <c r="C9" l="1"/>
  <c r="C31" l="1"/>
  <c r="J7"/>
  <c r="E10"/>
  <c r="D8"/>
  <c r="E8" s="1"/>
  <c r="E31" l="1"/>
</calcChain>
</file>

<file path=xl/sharedStrings.xml><?xml version="1.0" encoding="utf-8"?>
<sst xmlns="http://schemas.openxmlformats.org/spreadsheetml/2006/main" count="96" uniqueCount="54">
  <si>
    <t>тариф</t>
  </si>
  <si>
    <t>месяц</t>
  </si>
  <si>
    <t>год</t>
  </si>
  <si>
    <t>*</t>
  </si>
  <si>
    <t>Оплата услуг по ИРЦ (1,8%+ 1%) от коммунальных платежей</t>
  </si>
  <si>
    <t>Расходы ТСН</t>
  </si>
  <si>
    <t>канцтовары</t>
  </si>
  <si>
    <t>Доход в месяц</t>
  </si>
  <si>
    <t>итого</t>
  </si>
  <si>
    <t>м общие</t>
  </si>
  <si>
    <t>м жил</t>
  </si>
  <si>
    <t>м нежил</t>
  </si>
  <si>
    <t xml:space="preserve">  </t>
  </si>
  <si>
    <t>Содержание и ремонт</t>
  </si>
  <si>
    <t>Техническое обслуживание лифтов, диспетчеризация лифтового хозяйства (на основании договора с ООО "Вертикаль" с 01.09.2015г)</t>
  </si>
  <si>
    <t>Вывоз ТБО и КГМ  (договор ООО РФК "Экосистема" с 01.09.15г)</t>
  </si>
  <si>
    <t>пошлины</t>
  </si>
  <si>
    <t>ведение банковского счета</t>
  </si>
  <si>
    <t>Ежемесячный резерв для нужд дома:</t>
  </si>
  <si>
    <t>текущий ремонт</t>
  </si>
  <si>
    <t>благоустройство</t>
  </si>
  <si>
    <t>техника для уборки и вывоза снега</t>
  </si>
  <si>
    <t>прочая текущая необходимость</t>
  </si>
  <si>
    <t>Техническое обслуживание системы "Домофон" (на основании договора ИП "Леонтьев М.А." с 01.09.2015г)</t>
  </si>
  <si>
    <t xml:space="preserve">по тарифу на содержание и текущий ремонт МКД г.Дубна </t>
  </si>
  <si>
    <t>пр-т Боголюбова 16а</t>
  </si>
  <si>
    <t xml:space="preserve"> </t>
  </si>
  <si>
    <t>Уборка дома и придомовой территории + инвентарь и моющие средства</t>
  </si>
  <si>
    <t>Приложение 2</t>
  </si>
  <si>
    <t>Инженерно- техническое обслуживание многоквартирного дома , в том числе аварийное обслуживание</t>
  </si>
  <si>
    <t>Расшифровка  ежемесячных расходов ТСН "Боголюбова 16А" на 2016г</t>
  </si>
  <si>
    <t>председатель (Ширченко Е.Ф)</t>
  </si>
  <si>
    <t>управляющий (Долинина Н.Л.)</t>
  </si>
  <si>
    <t>бухгалтер   (Ильясова Г.Н.)</t>
  </si>
  <si>
    <t>инженер-электрик  (Мехрабов Р.Н.)</t>
  </si>
  <si>
    <t>ведение сайта (Кокорев И.)</t>
  </si>
  <si>
    <t>дворник</t>
  </si>
  <si>
    <t>уборщица</t>
  </si>
  <si>
    <t>инвентарь и моющие средства</t>
  </si>
  <si>
    <t>дворник (с налогами)</t>
  </si>
  <si>
    <t>ОДН электричество</t>
  </si>
  <si>
    <t>Аварийное обслуживание ООО "Сантехслужба"</t>
  </si>
  <si>
    <t>Приложение №1</t>
  </si>
  <si>
    <t>Инженерно- техническое обслуживание многоквартирного дома ООО "ЭнергоРесурс"</t>
  </si>
  <si>
    <t>уборка дома - уборщица</t>
  </si>
  <si>
    <t>инструменты +моющие</t>
  </si>
  <si>
    <t>налоги по зп</t>
  </si>
  <si>
    <t>Расшифровка  ежемесячных расходов ТСН "Боголюбова 16А" на 2019г</t>
  </si>
  <si>
    <t>текущий ремонт инженерной системы в ИТП</t>
  </si>
  <si>
    <t>установка в холл подъездов видеокамеры за счет тарифа</t>
  </si>
  <si>
    <t>техника для уборки и вывоза снега, в т.ч. плата за утилизацию снега</t>
  </si>
  <si>
    <t>устранение непредвиденных аварий ЖКХ и их последствий</t>
  </si>
  <si>
    <t>Приобретение строительных и хозяйственных материалов, инвентаря</t>
  </si>
  <si>
    <t>мероприятия по улучшению энергоэффективности и энергосбережению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</si>
</sst>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right"/>
    </xf>
    <xf numFmtId="0" fontId="0" fillId="0" borderId="1" xfId="0" applyFill="1" applyBorder="1"/>
    <xf numFmtId="164" fontId="2" fillId="0" borderId="0" xfId="0" applyNumberFormat="1" applyFont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2" fontId="0" fillId="0" borderId="2" xfId="0" applyNumberFormat="1" applyBorder="1"/>
    <xf numFmtId="164" fontId="1" fillId="0" borderId="3" xfId="0" applyNumberFormat="1" applyFont="1" applyBorder="1"/>
    <xf numFmtId="0" fontId="0" fillId="0" borderId="7" xfId="0" applyBorder="1"/>
    <xf numFmtId="0" fontId="0" fillId="0" borderId="6" xfId="0" applyFill="1" applyBorder="1"/>
    <xf numFmtId="1" fontId="0" fillId="0" borderId="0" xfId="0" applyNumberFormat="1"/>
    <xf numFmtId="2" fontId="1" fillId="0" borderId="1" xfId="0" applyNumberFormat="1" applyFont="1" applyBorder="1"/>
    <xf numFmtId="0" fontId="0" fillId="0" borderId="5" xfId="0" applyFill="1" applyBorder="1"/>
    <xf numFmtId="0" fontId="4" fillId="0" borderId="1" xfId="0" applyFont="1" applyBorder="1" applyAlignment="1">
      <alignment wrapText="1"/>
    </xf>
    <xf numFmtId="0" fontId="2" fillId="0" borderId="0" xfId="0" applyFont="1"/>
    <xf numFmtId="2" fontId="0" fillId="0" borderId="3" xfId="0" applyNumberFormat="1" applyBorder="1"/>
    <xf numFmtId="0" fontId="4" fillId="0" borderId="1" xfId="0" applyFont="1" applyBorder="1" applyAlignment="1">
      <alignment horizontal="right" wrapText="1"/>
    </xf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1" fontId="4" fillId="0" borderId="1" xfId="0" applyNumberFormat="1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5" xfId="0" applyFont="1" applyFill="1" applyBorder="1"/>
    <xf numFmtId="2" fontId="4" fillId="0" borderId="3" xfId="0" applyNumberFormat="1" applyFont="1" applyBorder="1"/>
    <xf numFmtId="0" fontId="4" fillId="0" borderId="3" xfId="0" applyFont="1" applyBorder="1"/>
    <xf numFmtId="164" fontId="5" fillId="0" borderId="3" xfId="0" applyNumberFormat="1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 applyFill="1" applyBorder="1"/>
    <xf numFmtId="0" fontId="4" fillId="0" borderId="7" xfId="0" applyFont="1" applyBorder="1"/>
    <xf numFmtId="0" fontId="4" fillId="0" borderId="6" xfId="0" applyFont="1" applyFill="1" applyBorder="1"/>
    <xf numFmtId="0" fontId="4" fillId="0" borderId="1" xfId="0" applyFont="1" applyFill="1" applyBorder="1"/>
    <xf numFmtId="2" fontId="5" fillId="0" borderId="1" xfId="0" applyNumberFormat="1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5" fillId="0" borderId="1" xfId="0" applyFont="1" applyBorder="1"/>
    <xf numFmtId="0" fontId="4" fillId="0" borderId="0" xfId="0" applyFont="1" applyAlignment="1">
      <alignment horizontal="right"/>
    </xf>
    <xf numFmtId="164" fontId="6" fillId="0" borderId="0" xfId="0" applyNumberFormat="1" applyFont="1"/>
    <xf numFmtId="1" fontId="4" fillId="0" borderId="0" xfId="0" applyNumberFormat="1" applyFont="1"/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justify"/>
    </xf>
    <xf numFmtId="0" fontId="7" fillId="0" borderId="1" xfId="0" applyFont="1" applyBorder="1"/>
    <xf numFmtId="0" fontId="5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8" workbookViewId="0">
      <selection activeCell="B34" sqref="B34"/>
    </sheetView>
  </sheetViews>
  <sheetFormatPr defaultRowHeight="15"/>
  <cols>
    <col min="1" max="1" width="4.140625" customWidth="1"/>
    <col min="2" max="2" width="35.42578125" customWidth="1"/>
    <col min="3" max="3" width="9.5703125" bestFit="1" customWidth="1"/>
    <col min="4" max="4" width="11.42578125" customWidth="1"/>
    <col min="5" max="5" width="8.85546875" hidden="1" customWidth="1"/>
    <col min="6" max="6" width="9" bestFit="1" customWidth="1"/>
    <col min="7" max="7" width="7.42578125" customWidth="1"/>
    <col min="9" max="11" width="0" hidden="1" customWidth="1"/>
  </cols>
  <sheetData>
    <row r="1" spans="1:10">
      <c r="G1" t="s">
        <v>42</v>
      </c>
    </row>
    <row r="2" spans="1:10" ht="18.75">
      <c r="B2" s="8" t="s">
        <v>47</v>
      </c>
      <c r="C2" s="8"/>
      <c r="D2" s="8"/>
      <c r="E2" s="8"/>
      <c r="F2" s="8"/>
      <c r="I2" t="s">
        <v>26</v>
      </c>
    </row>
    <row r="3" spans="1:10" ht="18.75">
      <c r="B3" s="8" t="s">
        <v>24</v>
      </c>
      <c r="C3" s="8"/>
      <c r="D3" s="8"/>
      <c r="E3" s="8"/>
      <c r="F3" s="8"/>
    </row>
    <row r="4" spans="1:10" ht="18.75">
      <c r="B4" s="8" t="s">
        <v>25</v>
      </c>
    </row>
    <row r="5" spans="1:10">
      <c r="F5" t="s">
        <v>9</v>
      </c>
      <c r="G5" t="s">
        <v>10</v>
      </c>
      <c r="H5" t="s">
        <v>11</v>
      </c>
    </row>
    <row r="6" spans="1:10" ht="15.75">
      <c r="B6" s="10" t="s">
        <v>13</v>
      </c>
      <c r="F6" s="10">
        <v>10008</v>
      </c>
      <c r="G6">
        <v>8963.2000000000007</v>
      </c>
      <c r="H6">
        <v>1044.8</v>
      </c>
      <c r="J6" t="s">
        <v>7</v>
      </c>
    </row>
    <row r="7" spans="1:10">
      <c r="A7" s="1"/>
      <c r="B7" s="1"/>
      <c r="C7" s="3" t="s">
        <v>0</v>
      </c>
      <c r="D7" s="3" t="s">
        <v>1</v>
      </c>
      <c r="E7" s="1" t="s">
        <v>2</v>
      </c>
      <c r="F7" s="1"/>
      <c r="G7" s="1">
        <v>35</v>
      </c>
      <c r="H7" s="1">
        <v>35</v>
      </c>
      <c r="J7" s="25">
        <f>G7*G6+H7*H6</f>
        <v>350280</v>
      </c>
    </row>
    <row r="8" spans="1:10" ht="39.6" customHeight="1">
      <c r="A8" s="32">
        <v>1</v>
      </c>
      <c r="B8" s="57" t="s">
        <v>41</v>
      </c>
      <c r="C8" s="32">
        <f>D8/F6</f>
        <v>1.8</v>
      </c>
      <c r="D8" s="33">
        <v>18014.400000000001</v>
      </c>
      <c r="E8" s="32"/>
      <c r="F8" s="34" t="s">
        <v>3</v>
      </c>
      <c r="G8" s="1"/>
      <c r="H8" s="1"/>
      <c r="J8" s="25"/>
    </row>
    <row r="9" spans="1:10" ht="46.9" customHeight="1">
      <c r="A9" s="32">
        <v>2</v>
      </c>
      <c r="B9" s="35" t="s">
        <v>43</v>
      </c>
      <c r="C9" s="33">
        <f>D9/F6</f>
        <v>3.0975219824140687</v>
      </c>
      <c r="D9" s="32">
        <v>31000</v>
      </c>
      <c r="E9" s="32">
        <f>D9*12</f>
        <v>372000</v>
      </c>
      <c r="F9" s="34" t="s">
        <v>3</v>
      </c>
      <c r="G9" s="1"/>
      <c r="H9" s="1" t="s">
        <v>12</v>
      </c>
    </row>
    <row r="10" spans="1:10" ht="66" customHeight="1">
      <c r="A10" s="32">
        <v>3</v>
      </c>
      <c r="B10" s="28" t="s">
        <v>14</v>
      </c>
      <c r="C10" s="33">
        <f>D10/F6</f>
        <v>2.8212230215827336</v>
      </c>
      <c r="D10" s="32">
        <v>28234.799999999999</v>
      </c>
      <c r="E10" s="32">
        <f>D10*12</f>
        <v>338817.6</v>
      </c>
      <c r="F10" s="34" t="s">
        <v>3</v>
      </c>
      <c r="G10" s="1"/>
      <c r="H10" s="1"/>
    </row>
    <row r="11" spans="1:10" ht="35.450000000000003" customHeight="1">
      <c r="A11" s="32">
        <v>4</v>
      </c>
      <c r="B11" s="35" t="s">
        <v>4</v>
      </c>
      <c r="C11" s="33">
        <f>D11/F6</f>
        <v>2.8477218225419665</v>
      </c>
      <c r="D11" s="32">
        <v>28500</v>
      </c>
      <c r="E11" s="36">
        <f>D11*12</f>
        <v>342000</v>
      </c>
      <c r="F11" s="34" t="s">
        <v>3</v>
      </c>
      <c r="G11" s="1"/>
      <c r="H11" s="1"/>
    </row>
    <row r="12" spans="1:10" ht="45.6" customHeight="1">
      <c r="A12" s="37">
        <v>5</v>
      </c>
      <c r="B12" s="28" t="s">
        <v>23</v>
      </c>
      <c r="C12" s="38">
        <f>D12/F6</f>
        <v>0.31215027977617904</v>
      </c>
      <c r="D12" s="32">
        <v>3124</v>
      </c>
      <c r="E12" s="37">
        <f>D12*12</f>
        <v>37488</v>
      </c>
      <c r="F12" s="39" t="s">
        <v>3</v>
      </c>
      <c r="G12" s="1"/>
      <c r="H12" s="1"/>
    </row>
    <row r="13" spans="1:10" ht="51.75" customHeight="1">
      <c r="A13" s="40">
        <v>6</v>
      </c>
      <c r="B13" s="28" t="s">
        <v>27</v>
      </c>
      <c r="C13" s="33">
        <f>D13/F6</f>
        <v>5.0149880095923258</v>
      </c>
      <c r="D13" s="32">
        <f>F14+F15+F16</f>
        <v>50190</v>
      </c>
      <c r="E13" s="32"/>
      <c r="F13" s="34" t="s">
        <v>3</v>
      </c>
      <c r="G13" s="3"/>
      <c r="H13" s="1"/>
    </row>
    <row r="14" spans="1:10" ht="16.899999999999999" customHeight="1">
      <c r="A14" s="40"/>
      <c r="B14" s="31" t="s">
        <v>39</v>
      </c>
      <c r="C14" s="41"/>
      <c r="D14" s="32"/>
      <c r="E14" s="42"/>
      <c r="F14" s="59">
        <v>24620</v>
      </c>
      <c r="G14" s="18"/>
      <c r="H14" s="1"/>
    </row>
    <row r="15" spans="1:10" ht="16.899999999999999" customHeight="1">
      <c r="A15" s="40"/>
      <c r="B15" s="31" t="s">
        <v>44</v>
      </c>
      <c r="C15" s="41"/>
      <c r="D15" s="32"/>
      <c r="E15" s="42"/>
      <c r="F15" s="32">
        <v>24620</v>
      </c>
      <c r="G15" s="18"/>
      <c r="H15" s="1"/>
    </row>
    <row r="16" spans="1:10" ht="16.899999999999999" customHeight="1">
      <c r="A16" s="40"/>
      <c r="B16" s="31" t="s">
        <v>45</v>
      </c>
      <c r="C16" s="41"/>
      <c r="D16" s="32"/>
      <c r="E16" s="42"/>
      <c r="F16" s="32">
        <v>950</v>
      </c>
      <c r="G16" s="18"/>
      <c r="H16" s="1"/>
    </row>
    <row r="17" spans="1:8" ht="22.15" customHeight="1">
      <c r="A17" s="32">
        <v>8</v>
      </c>
      <c r="B17" s="32" t="s">
        <v>5</v>
      </c>
      <c r="C17" s="43">
        <f>D17/F6</f>
        <v>7.9681254996003199</v>
      </c>
      <c r="D17" s="32">
        <f>F18+F19+F20+F21+F22+F23+F24</f>
        <v>79745</v>
      </c>
      <c r="E17" s="42">
        <f>D17*12</f>
        <v>956940</v>
      </c>
      <c r="F17" s="34" t="s">
        <v>3</v>
      </c>
      <c r="G17" s="14"/>
      <c r="H17" s="1"/>
    </row>
    <row r="18" spans="1:8" ht="15.75">
      <c r="A18" s="44"/>
      <c r="B18" s="44" t="s">
        <v>31</v>
      </c>
      <c r="C18" s="37"/>
      <c r="D18" s="37"/>
      <c r="E18" s="37"/>
      <c r="F18" s="37">
        <v>30000</v>
      </c>
      <c r="G18" s="13"/>
      <c r="H18" s="1"/>
    </row>
    <row r="19" spans="1:8" ht="15.75">
      <c r="A19" s="44"/>
      <c r="B19" s="44" t="s">
        <v>32</v>
      </c>
      <c r="C19" s="45"/>
      <c r="D19" s="45"/>
      <c r="E19" s="45"/>
      <c r="F19" s="45">
        <v>15000</v>
      </c>
      <c r="G19" s="20"/>
      <c r="H19" s="1"/>
    </row>
    <row r="20" spans="1:8" ht="15.75">
      <c r="A20" s="44"/>
      <c r="B20" s="46" t="s">
        <v>33</v>
      </c>
      <c r="C20" s="45"/>
      <c r="D20" s="45"/>
      <c r="E20" s="45"/>
      <c r="F20" s="45">
        <v>15000</v>
      </c>
      <c r="G20" s="20"/>
      <c r="H20" s="1"/>
    </row>
    <row r="21" spans="1:8" ht="15.75">
      <c r="A21" s="44"/>
      <c r="B21" s="46" t="s">
        <v>35</v>
      </c>
      <c r="C21" s="45"/>
      <c r="D21" s="45"/>
      <c r="E21" s="45"/>
      <c r="F21" s="45">
        <v>1500</v>
      </c>
      <c r="G21" s="20"/>
      <c r="H21" s="1"/>
    </row>
    <row r="22" spans="1:8" ht="15.75">
      <c r="A22" s="44"/>
      <c r="B22" s="46" t="s">
        <v>46</v>
      </c>
      <c r="C22" s="45"/>
      <c r="D22" s="45"/>
      <c r="E22" s="45"/>
      <c r="F22" s="45">
        <v>14145</v>
      </c>
      <c r="G22" s="20"/>
      <c r="H22" s="1"/>
    </row>
    <row r="23" spans="1:8" ht="15.75">
      <c r="A23" s="44"/>
      <c r="B23" s="46" t="s">
        <v>6</v>
      </c>
      <c r="C23" s="45"/>
      <c r="D23" s="45"/>
      <c r="E23" s="45"/>
      <c r="F23" s="45">
        <v>100</v>
      </c>
      <c r="G23" s="20"/>
      <c r="H23" s="1"/>
    </row>
    <row r="24" spans="1:8" ht="15.75">
      <c r="A24" s="44"/>
      <c r="B24" s="46" t="s">
        <v>17</v>
      </c>
      <c r="C24" s="45"/>
      <c r="D24" s="45"/>
      <c r="E24" s="45"/>
      <c r="F24" s="45">
        <v>4000</v>
      </c>
      <c r="G24" s="20"/>
      <c r="H24" s="1"/>
    </row>
    <row r="25" spans="1:8" ht="22.9" customHeight="1">
      <c r="A25" s="32">
        <v>9</v>
      </c>
      <c r="B25" s="32" t="s">
        <v>40</v>
      </c>
      <c r="C25" s="33">
        <f>D25/F6</f>
        <v>2.3980815347721824</v>
      </c>
      <c r="D25" s="32">
        <v>24000</v>
      </c>
      <c r="E25" s="32"/>
      <c r="F25" s="32"/>
      <c r="G25" s="1"/>
      <c r="H25" s="1"/>
    </row>
    <row r="26" spans="1:8" ht="23.45" customHeight="1">
      <c r="A26" s="47">
        <v>10</v>
      </c>
      <c r="B26" s="48" t="s">
        <v>18</v>
      </c>
      <c r="C26" s="32"/>
      <c r="D26" s="32"/>
      <c r="E26" s="32"/>
      <c r="F26" s="32"/>
      <c r="G26" s="1"/>
      <c r="H26" s="1"/>
    </row>
    <row r="27" spans="1:8" ht="28.9" customHeight="1">
      <c r="A27" s="32"/>
      <c r="B27" s="58" t="s">
        <v>48</v>
      </c>
      <c r="C27" s="50">
        <f>D27/F6</f>
        <v>8.6930455635491608</v>
      </c>
      <c r="D27" s="51">
        <v>87000</v>
      </c>
      <c r="E27" s="42">
        <f>D27*12</f>
        <v>1044000</v>
      </c>
      <c r="F27" s="52" t="s">
        <v>3</v>
      </c>
      <c r="G27" s="14"/>
      <c r="H27" s="1"/>
    </row>
    <row r="28" spans="1:8" ht="28.9" customHeight="1">
      <c r="A28" s="32"/>
      <c r="B28" s="58" t="s">
        <v>49</v>
      </c>
      <c r="C28" s="50"/>
      <c r="D28" s="51"/>
      <c r="E28" s="42"/>
      <c r="F28" s="52"/>
      <c r="G28" s="14"/>
      <c r="H28" s="1"/>
    </row>
    <row r="29" spans="1:8" ht="15.75">
      <c r="A29" s="32"/>
      <c r="B29" s="49" t="s">
        <v>20</v>
      </c>
      <c r="C29" s="53"/>
      <c r="D29" s="32"/>
      <c r="E29" s="32"/>
      <c r="F29" s="34"/>
      <c r="G29" s="1"/>
      <c r="H29" s="1"/>
    </row>
    <row r="30" spans="1:8" ht="55.5" customHeight="1">
      <c r="A30" s="32"/>
      <c r="B30" s="60" t="s">
        <v>50</v>
      </c>
      <c r="C30" s="53"/>
      <c r="D30" s="32"/>
      <c r="E30" s="32"/>
      <c r="F30" s="34"/>
      <c r="G30" s="1"/>
      <c r="H30" s="1"/>
    </row>
    <row r="31" spans="1:8" ht="36" customHeight="1">
      <c r="A31" s="49"/>
      <c r="B31" s="60" t="s">
        <v>51</v>
      </c>
      <c r="C31" s="53"/>
      <c r="D31" s="32"/>
      <c r="E31" s="32"/>
      <c r="F31" s="34"/>
      <c r="G31" s="1"/>
      <c r="H31" s="1"/>
    </row>
    <row r="32" spans="1:8" ht="56.45" customHeight="1">
      <c r="A32" s="49"/>
      <c r="B32" s="60" t="s">
        <v>52</v>
      </c>
      <c r="C32" s="53"/>
      <c r="D32" s="32"/>
      <c r="E32" s="32"/>
      <c r="F32" s="34"/>
      <c r="G32" s="1"/>
      <c r="H32" s="1"/>
    </row>
    <row r="33" spans="1:8" ht="51.6" customHeight="1">
      <c r="A33" s="49"/>
      <c r="B33" s="60" t="s">
        <v>53</v>
      </c>
      <c r="C33" s="53"/>
      <c r="D33" s="32"/>
      <c r="E33" s="32"/>
      <c r="F33" s="34"/>
      <c r="G33" s="1"/>
      <c r="H33" s="1"/>
    </row>
    <row r="34" spans="1:8" ht="22.9" customHeight="1">
      <c r="A34" s="49"/>
      <c r="B34" s="49" t="s">
        <v>22</v>
      </c>
      <c r="C34" s="53"/>
      <c r="D34" s="32"/>
      <c r="E34" s="32"/>
      <c r="F34" s="34"/>
      <c r="G34" s="1"/>
      <c r="H34" s="1"/>
    </row>
    <row r="35" spans="1:8" ht="30.6" customHeight="1">
      <c r="A35" s="10"/>
      <c r="B35" s="54" t="s">
        <v>8</v>
      </c>
      <c r="C35" s="55">
        <f>SUM(C8:C27)</f>
        <v>34.952857713828934</v>
      </c>
      <c r="D35" s="56">
        <f>SUM(D8:D31)</f>
        <v>349808.2</v>
      </c>
      <c r="E35" s="56">
        <f>SUM(E9:E27)</f>
        <v>3091245.6</v>
      </c>
      <c r="F35" s="10"/>
    </row>
    <row r="36" spans="1:8" ht="15.75">
      <c r="A36" s="10"/>
      <c r="B36" s="10"/>
      <c r="C36" s="10"/>
      <c r="D36" s="10"/>
      <c r="E36" s="10"/>
      <c r="F36" s="10"/>
    </row>
    <row r="37" spans="1:8">
      <c r="B37" s="29"/>
    </row>
    <row r="39" spans="1:8" ht="15.75">
      <c r="B39" s="10"/>
      <c r="C39" s="10"/>
      <c r="D39" s="10"/>
      <c r="E39" s="10"/>
      <c r="F39" s="10"/>
      <c r="G39" s="10"/>
    </row>
    <row r="40" spans="1:8" ht="15.75">
      <c r="B40" s="10"/>
      <c r="C40" s="10"/>
      <c r="D40" s="10"/>
      <c r="E40" s="10"/>
      <c r="F40" s="10"/>
      <c r="G40" s="10"/>
    </row>
    <row r="41" spans="1:8" ht="18.75">
      <c r="B41" s="8"/>
    </row>
  </sheetData>
  <pageMargins left="0.39370078740157483" right="0.39370078740157483" top="0.19685039370078741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opLeftCell="A10" workbookViewId="0">
      <selection activeCell="F27" sqref="F27"/>
    </sheetView>
  </sheetViews>
  <sheetFormatPr defaultRowHeight="15"/>
  <cols>
    <col min="1" max="1" width="4.140625" customWidth="1"/>
    <col min="2" max="2" width="35.42578125" customWidth="1"/>
    <col min="3" max="3" width="9.42578125" bestFit="1" customWidth="1"/>
    <col min="5" max="5" width="8.85546875" hidden="1" customWidth="1"/>
    <col min="9" max="11" width="0" hidden="1" customWidth="1"/>
  </cols>
  <sheetData>
    <row r="1" spans="1:10">
      <c r="G1" t="s">
        <v>28</v>
      </c>
    </row>
    <row r="2" spans="1:10" ht="18.75">
      <c r="B2" s="8" t="s">
        <v>30</v>
      </c>
      <c r="C2" s="8"/>
      <c r="D2" s="8"/>
      <c r="E2" s="8"/>
      <c r="F2" s="8"/>
      <c r="I2" t="s">
        <v>26</v>
      </c>
    </row>
    <row r="3" spans="1:10" ht="18.75">
      <c r="B3" s="8" t="s">
        <v>24</v>
      </c>
      <c r="C3" s="8"/>
      <c r="D3" s="8"/>
      <c r="E3" s="8"/>
      <c r="F3" s="8"/>
    </row>
    <row r="4" spans="1:10" ht="18.75">
      <c r="B4" s="8" t="s">
        <v>25</v>
      </c>
    </row>
    <row r="5" spans="1:10">
      <c r="F5" t="s">
        <v>9</v>
      </c>
      <c r="G5" t="s">
        <v>10</v>
      </c>
      <c r="H5" t="s">
        <v>11</v>
      </c>
    </row>
    <row r="6" spans="1:10" ht="15.75">
      <c r="B6" s="10" t="s">
        <v>13</v>
      </c>
      <c r="F6">
        <v>10008</v>
      </c>
      <c r="G6">
        <v>8963.2000000000007</v>
      </c>
      <c r="H6">
        <v>1044.8</v>
      </c>
      <c r="J6" t="s">
        <v>7</v>
      </c>
    </row>
    <row r="7" spans="1:10">
      <c r="A7" s="1"/>
      <c r="B7" s="1"/>
      <c r="C7" s="1" t="s">
        <v>0</v>
      </c>
      <c r="D7" s="1" t="s">
        <v>1</v>
      </c>
      <c r="E7" s="1" t="s">
        <v>2</v>
      </c>
      <c r="F7" s="1"/>
      <c r="G7" s="1">
        <v>33</v>
      </c>
      <c r="H7" s="1">
        <v>30</v>
      </c>
      <c r="J7" s="25">
        <f>G7*G6+H7*H6</f>
        <v>327129.60000000003</v>
      </c>
    </row>
    <row r="8" spans="1:10" ht="64.5" customHeight="1">
      <c r="A8" s="1">
        <v>1</v>
      </c>
      <c r="B8" s="2" t="s">
        <v>29</v>
      </c>
      <c r="C8" s="1">
        <v>5</v>
      </c>
      <c r="D8" s="1">
        <f>C8*F6</f>
        <v>50040</v>
      </c>
      <c r="E8" s="1">
        <f>D8*12</f>
        <v>600480</v>
      </c>
      <c r="F8" s="3" t="s">
        <v>3</v>
      </c>
      <c r="G8" s="1"/>
      <c r="H8" s="1" t="s">
        <v>12</v>
      </c>
    </row>
    <row r="9" spans="1:10" ht="66" customHeight="1">
      <c r="A9" s="1">
        <v>2</v>
      </c>
      <c r="B9" s="11" t="s">
        <v>14</v>
      </c>
      <c r="C9" s="4">
        <f>D9/F6</f>
        <v>2.7741806554756194</v>
      </c>
      <c r="D9" s="1">
        <v>27764</v>
      </c>
      <c r="E9" s="1">
        <f>D9*12</f>
        <v>333168</v>
      </c>
      <c r="F9" s="3" t="s">
        <v>3</v>
      </c>
      <c r="G9" s="1"/>
      <c r="H9" s="1"/>
    </row>
    <row r="10" spans="1:10" ht="33" customHeight="1">
      <c r="A10" s="1">
        <v>3</v>
      </c>
      <c r="B10" s="2" t="s">
        <v>15</v>
      </c>
      <c r="C10" s="1">
        <f>D10/F6</f>
        <v>5.08</v>
      </c>
      <c r="D10" s="1">
        <v>50840.639999999999</v>
      </c>
      <c r="E10" s="12">
        <f>D10*12</f>
        <v>610087.67999999993</v>
      </c>
      <c r="F10" s="3" t="s">
        <v>3</v>
      </c>
      <c r="G10" s="1"/>
      <c r="H10" s="1"/>
    </row>
    <row r="11" spans="1:10" ht="35.450000000000003" customHeight="1">
      <c r="A11" s="1">
        <v>4</v>
      </c>
      <c r="B11" s="2" t="s">
        <v>4</v>
      </c>
      <c r="C11" s="1">
        <v>2</v>
      </c>
      <c r="D11" s="1">
        <f>C11*G6</f>
        <v>17926.400000000001</v>
      </c>
      <c r="E11" s="12">
        <f>D11*12</f>
        <v>215116.80000000002</v>
      </c>
      <c r="F11" s="1"/>
      <c r="G11" s="3" t="s">
        <v>3</v>
      </c>
      <c r="H11" s="1"/>
    </row>
    <row r="12" spans="1:10" ht="45.6" customHeight="1">
      <c r="A12" s="13">
        <v>5</v>
      </c>
      <c r="B12" s="11" t="s">
        <v>23</v>
      </c>
      <c r="C12" s="21">
        <f>D12/G6</f>
        <v>0.34853623705819348</v>
      </c>
      <c r="D12" s="1">
        <v>3124</v>
      </c>
      <c r="E12" s="13">
        <f>D12*12</f>
        <v>37488</v>
      </c>
      <c r="F12" s="3"/>
      <c r="G12" s="17" t="s">
        <v>3</v>
      </c>
      <c r="H12" s="13"/>
    </row>
    <row r="13" spans="1:10" ht="51.75" customHeight="1">
      <c r="A13" s="27">
        <v>6</v>
      </c>
      <c r="B13" s="28" t="s">
        <v>27</v>
      </c>
      <c r="C13" s="4">
        <f>D13/F6</f>
        <v>4.1966426858513186</v>
      </c>
      <c r="D13" s="1">
        <v>42000</v>
      </c>
      <c r="E13" s="1"/>
      <c r="F13" s="3" t="s">
        <v>3</v>
      </c>
      <c r="G13" s="3"/>
      <c r="H13" s="1"/>
    </row>
    <row r="14" spans="1:10" ht="16.899999999999999" customHeight="1">
      <c r="A14" s="27"/>
      <c r="B14" s="31" t="s">
        <v>36</v>
      </c>
      <c r="C14" s="30"/>
      <c r="E14" s="14"/>
      <c r="F14" s="1">
        <v>20150</v>
      </c>
      <c r="G14" s="18"/>
      <c r="H14" s="14"/>
    </row>
    <row r="15" spans="1:10" ht="16.899999999999999" customHeight="1">
      <c r="A15" s="27"/>
      <c r="B15" s="31" t="s">
        <v>37</v>
      </c>
      <c r="C15" s="30"/>
      <c r="E15" s="14"/>
      <c r="F15" s="1">
        <v>19500</v>
      </c>
      <c r="G15" s="18"/>
      <c r="H15" s="14"/>
    </row>
    <row r="16" spans="1:10" ht="16.899999999999999" customHeight="1">
      <c r="A16" s="27"/>
      <c r="B16" s="31" t="s">
        <v>38</v>
      </c>
      <c r="C16" s="30"/>
      <c r="E16" s="14"/>
      <c r="F16" s="1">
        <v>2350</v>
      </c>
      <c r="G16" s="18"/>
      <c r="H16" s="14"/>
    </row>
    <row r="17" spans="1:8" ht="22.15" customHeight="1">
      <c r="A17" s="14">
        <v>7</v>
      </c>
      <c r="B17" s="1" t="s">
        <v>5</v>
      </c>
      <c r="C17" s="22">
        <f>D17/F6</f>
        <v>6.4948041566746602</v>
      </c>
      <c r="D17" s="1">
        <v>65000</v>
      </c>
      <c r="E17" s="14">
        <f>D17*12</f>
        <v>780000</v>
      </c>
      <c r="F17" s="3" t="s">
        <v>3</v>
      </c>
      <c r="G17" s="14"/>
      <c r="H17" s="14"/>
    </row>
    <row r="18" spans="1:8">
      <c r="A18" s="15"/>
      <c r="B18" s="15" t="s">
        <v>31</v>
      </c>
      <c r="C18" s="13"/>
      <c r="D18" s="13"/>
      <c r="E18" s="13"/>
      <c r="F18" s="13">
        <v>30000</v>
      </c>
      <c r="G18" s="13"/>
      <c r="H18" s="13"/>
    </row>
    <row r="19" spans="1:8">
      <c r="A19" s="15"/>
      <c r="B19" s="15" t="s">
        <v>32</v>
      </c>
      <c r="C19" s="20"/>
      <c r="D19" s="20"/>
      <c r="E19" s="20"/>
      <c r="F19" s="20">
        <v>8000</v>
      </c>
      <c r="G19" s="20"/>
      <c r="H19" s="20"/>
    </row>
    <row r="20" spans="1:8">
      <c r="A20" s="15"/>
      <c r="B20" s="16" t="s">
        <v>33</v>
      </c>
      <c r="C20" s="20"/>
      <c r="D20" s="20"/>
      <c r="E20" s="20"/>
      <c r="F20" s="20">
        <v>15000</v>
      </c>
      <c r="G20" s="20"/>
      <c r="H20" s="20"/>
    </row>
    <row r="21" spans="1:8" ht="14.45" customHeight="1">
      <c r="A21" s="15"/>
      <c r="B21" s="15" t="s">
        <v>34</v>
      </c>
      <c r="C21" s="20"/>
      <c r="D21" s="20"/>
      <c r="E21" s="20"/>
      <c r="F21" s="20">
        <v>6500</v>
      </c>
      <c r="G21" s="20"/>
      <c r="H21" s="20"/>
    </row>
    <row r="22" spans="1:8">
      <c r="A22" s="15"/>
      <c r="B22" s="16" t="s">
        <v>35</v>
      </c>
      <c r="C22" s="20"/>
      <c r="D22" s="20"/>
      <c r="E22" s="20"/>
      <c r="F22" s="20">
        <v>1500</v>
      </c>
      <c r="G22" s="20"/>
      <c r="H22" s="20"/>
    </row>
    <row r="23" spans="1:8">
      <c r="A23" s="15"/>
      <c r="B23" s="16" t="s">
        <v>6</v>
      </c>
      <c r="C23" s="20"/>
      <c r="D23" s="20"/>
      <c r="E23" s="20"/>
      <c r="F23" s="20">
        <v>500</v>
      </c>
      <c r="G23" s="20"/>
      <c r="H23" s="20"/>
    </row>
    <row r="24" spans="1:8">
      <c r="A24" s="15"/>
      <c r="B24" s="16" t="s">
        <v>16</v>
      </c>
      <c r="C24" s="20"/>
      <c r="D24" s="20"/>
      <c r="E24" s="20"/>
      <c r="F24" s="20"/>
      <c r="G24" s="20"/>
      <c r="H24" s="20"/>
    </row>
    <row r="25" spans="1:8">
      <c r="A25" s="15"/>
      <c r="B25" s="16" t="s">
        <v>17</v>
      </c>
      <c r="C25" s="20"/>
      <c r="D25" s="20"/>
      <c r="E25" s="20"/>
      <c r="F25" s="20">
        <v>3500</v>
      </c>
      <c r="G25" s="20"/>
      <c r="H25" s="20"/>
    </row>
    <row r="26" spans="1:8" ht="23.45" customHeight="1">
      <c r="A26" s="23">
        <v>8</v>
      </c>
      <c r="B26" s="24" t="s">
        <v>18</v>
      </c>
      <c r="C26" s="1"/>
      <c r="D26" s="19"/>
      <c r="E26" s="14"/>
      <c r="F26" s="14"/>
      <c r="G26" s="14"/>
      <c r="H26" s="14"/>
    </row>
    <row r="27" spans="1:8">
      <c r="A27" s="1"/>
      <c r="B27" s="6" t="s">
        <v>19</v>
      </c>
      <c r="C27" s="26">
        <v>7.1</v>
      </c>
      <c r="D27" s="19">
        <f>71056.8-622</f>
        <v>70434.8</v>
      </c>
      <c r="E27" s="14">
        <f>D27*12</f>
        <v>845217.60000000009</v>
      </c>
      <c r="F27" s="18" t="s">
        <v>3</v>
      </c>
      <c r="G27" s="14"/>
      <c r="H27" s="14"/>
    </row>
    <row r="28" spans="1:8">
      <c r="A28" s="1"/>
      <c r="B28" s="6" t="s">
        <v>20</v>
      </c>
      <c r="C28" s="9"/>
      <c r="D28" s="1"/>
      <c r="E28" s="1"/>
      <c r="F28" s="3"/>
      <c r="G28" s="1"/>
      <c r="H28" s="1"/>
    </row>
    <row r="29" spans="1:8">
      <c r="A29" s="1"/>
      <c r="B29" s="6" t="s">
        <v>21</v>
      </c>
      <c r="C29" s="9"/>
      <c r="D29" s="1"/>
      <c r="E29" s="1"/>
      <c r="F29" s="3"/>
      <c r="G29" s="1"/>
      <c r="H29" s="1"/>
    </row>
    <row r="30" spans="1:8">
      <c r="A30" s="6"/>
      <c r="B30" s="6" t="s">
        <v>22</v>
      </c>
      <c r="C30" s="9"/>
      <c r="D30" s="1"/>
      <c r="E30" s="1"/>
      <c r="F30" s="3"/>
      <c r="G30" s="1"/>
      <c r="H30" s="1"/>
    </row>
    <row r="31" spans="1:8">
      <c r="B31" s="5" t="s">
        <v>8</v>
      </c>
      <c r="C31" s="7">
        <f>SUM(C8:C27)</f>
        <v>32.994163735059793</v>
      </c>
      <c r="D31" s="25">
        <f>D27+D17+D13+D12+D11+D10+D9+D8</f>
        <v>327129.83999999997</v>
      </c>
      <c r="E31" s="25">
        <f>SUM(E8:E27)</f>
        <v>3421558.08</v>
      </c>
    </row>
    <row r="33" spans="2:7">
      <c r="B33" s="29"/>
    </row>
    <row r="35" spans="2:7" ht="15.75">
      <c r="B35" s="10"/>
      <c r="C35" s="10"/>
      <c r="D35" s="10"/>
      <c r="E35" s="10"/>
      <c r="F35" s="10"/>
      <c r="G35" s="10"/>
    </row>
    <row r="36" spans="2:7" ht="15.75">
      <c r="B36" s="10"/>
      <c r="C36" s="10"/>
      <c r="D36" s="10"/>
      <c r="E36" s="10"/>
      <c r="F36" s="10"/>
      <c r="G36" s="10"/>
    </row>
    <row r="37" spans="2:7" ht="18.75">
      <c r="B37" s="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2016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katya</cp:lastModifiedBy>
  <cp:lastPrinted>2017-10-11T05:50:43Z</cp:lastPrinted>
  <dcterms:created xsi:type="dcterms:W3CDTF">2015-07-23T12:26:50Z</dcterms:created>
  <dcterms:modified xsi:type="dcterms:W3CDTF">2018-12-23T17:42:28Z</dcterms:modified>
</cp:coreProperties>
</file>