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ShirchenkoEF\Desktop\собрание 21.12.24\"/>
    </mc:Choice>
  </mc:AlternateContent>
  <xr:revisionPtr revIDLastSave="0" documentId="8_{4AAFC5B0-E021-4805-B0E6-040E457AF653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E29" i="1" l="1"/>
  <c r="D29" i="1"/>
  <c r="C29" i="1"/>
  <c r="E28" i="1"/>
  <c r="C28" i="1"/>
  <c r="C27" i="1"/>
  <c r="C26" i="1"/>
  <c r="C25" i="1"/>
  <c r="C24" i="1"/>
  <c r="E19" i="1"/>
  <c r="D19" i="1"/>
  <c r="C19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C8" i="1"/>
  <c r="H7" i="1"/>
</calcChain>
</file>

<file path=xl/sharedStrings.xml><?xml version="1.0" encoding="utf-8"?>
<sst xmlns="http://schemas.openxmlformats.org/spreadsheetml/2006/main" count="47" uniqueCount="32">
  <si>
    <t>Приложение №1</t>
  </si>
  <si>
    <t xml:space="preserve"> </t>
  </si>
  <si>
    <t xml:space="preserve">по тарифу на содержание и текущий ремонт МКД г.Дубна </t>
  </si>
  <si>
    <t>пр-т Боголюбова 16а</t>
  </si>
  <si>
    <t>м общие</t>
  </si>
  <si>
    <t>Содержание и ремонт</t>
  </si>
  <si>
    <t>Доход в месяц</t>
  </si>
  <si>
    <t>тариф, руб. /1 кв.м.</t>
  </si>
  <si>
    <t>год</t>
  </si>
  <si>
    <t>Аварийное обслуживание ИП "Белков А.В."</t>
  </si>
  <si>
    <t>*</t>
  </si>
  <si>
    <t>Инженерно- техническое обслуживание многоквартирного дома ООО "Проф-Альянс"</t>
  </si>
  <si>
    <t>Техническое обслуживание лифтов, диспетчеризация лифтового хозяйства ( ООО "Вертикаль")</t>
  </si>
  <si>
    <t>Оплата услуг по ИРЦ (2,1%+ 1%) от коммунальных платежей</t>
  </si>
  <si>
    <t>Техническое обслуживание системы "Домофон" ( ИП "Леонтьев М.А." )</t>
  </si>
  <si>
    <t>Управляющий ИП Кузнецов Д.Н.</t>
  </si>
  <si>
    <t>Уборка придомовой территории</t>
  </si>
  <si>
    <t>бухгалтер   (Белова И.Н.)</t>
  </si>
  <si>
    <t xml:space="preserve">Уборка дома </t>
  </si>
  <si>
    <t>заработная плата уборщицы (с НДФЛ и отпускными выплатами)</t>
  </si>
  <si>
    <t>Страховые взносы в Социальный фонд России 30,2% от ЗП</t>
  </si>
  <si>
    <t>Расходы ТСН</t>
  </si>
  <si>
    <t xml:space="preserve">председатель (Ширченко Е.Ф) с НДФЛ </t>
  </si>
  <si>
    <t>ведение сайта (Кокорев И.) с НДФЛ</t>
  </si>
  <si>
    <t>ведение банковского счета</t>
  </si>
  <si>
    <t>Хозяйственные расходы( хоз.инветарь, моющие средства…)</t>
  </si>
  <si>
    <t>благоустройство, уборка и вывоз снега, в т.ч. плата за утилизацию снега</t>
  </si>
  <si>
    <t>ОДН электричество</t>
  </si>
  <si>
    <t>Убыток по тарифу горячей воды</t>
  </si>
  <si>
    <t>Ежемесячный резерв для нужд дома (текущий ремонт инженерной системы в ИТП, устранение непредвиденных аварий ЖКХ и их последствий, прочая текущая необходимость)</t>
  </si>
  <si>
    <t>итого</t>
  </si>
  <si>
    <t>Расшифровка  ежемесячных расходов ТСН "Боголюбова 16А" на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</si>
</sst>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\ ##0.00_р_._-;\-* #\ ##0.00_р_._-;_-* &quot;-&quot;??_р_._-;_-@_-"/>
    <numFmt numFmtId="165" formatCode="0.0"/>
  </numFmts>
  <fonts count="7" x14ac:knownFonts="1">
    <font>
      <sz val="11"/>
      <name val="Calibri"/>
    </font>
    <font>
      <sz val="14"/>
      <color rgb="FF000000"/>
      <name val="Calibri"/>
      <charset val="204"/>
    </font>
    <font>
      <sz val="12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2"/>
      <name val="Calibri"/>
      <charset val="204"/>
    </font>
    <font>
      <b/>
      <sz val="12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3" fillId="0" borderId="0">
      <alignment vertical="top"/>
      <protection locked="0"/>
    </xf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1" fontId="3" fillId="0" borderId="0" xfId="0" applyNumberFormat="1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/>
    <xf numFmtId="164" fontId="2" fillId="0" borderId="1" xfId="1" applyFont="1" applyBorder="1" applyAlignment="1" applyProtection="1"/>
    <xf numFmtId="0" fontId="2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/>
    <xf numFmtId="0" fontId="5" fillId="0" borderId="1" xfId="0" applyFont="1" applyBorder="1" applyAlignment="1">
      <alignment wrapText="1"/>
    </xf>
    <xf numFmtId="1" fontId="2" fillId="0" borderId="1" xfId="0" applyNumberFormat="1" applyFont="1" applyBorder="1" applyAlignment="1"/>
    <xf numFmtId="0" fontId="2" fillId="0" borderId="5" xfId="0" applyFont="1" applyBorder="1" applyAlignment="1"/>
    <xf numFmtId="2" fontId="5" fillId="0" borderId="5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1" xfId="0" applyFont="1" applyBorder="1" applyAlignment="1">
      <alignment wrapText="1"/>
    </xf>
    <xf numFmtId="2" fontId="2" fillId="0" borderId="5" xfId="0" applyNumberFormat="1" applyFont="1" applyBorder="1" applyAlignment="1"/>
    <xf numFmtId="0" fontId="5" fillId="0" borderId="1" xfId="0" applyFont="1" applyBorder="1" applyAlignment="1">
      <alignment horizontal="left" wrapText="1"/>
    </xf>
    <xf numFmtId="2" fontId="5" fillId="0" borderId="7" xfId="0" applyNumberFormat="1" applyFont="1" applyBorder="1" applyAlignment="1"/>
    <xf numFmtId="0" fontId="2" fillId="0" borderId="7" xfId="0" applyFont="1" applyBorder="1" applyAlignment="1"/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/>
    <xf numFmtId="164" fontId="5" fillId="0" borderId="1" xfId="0" applyNumberFormat="1" applyFont="1" applyBorder="1" applyAlignment="1"/>
    <xf numFmtId="164" fontId="2" fillId="0" borderId="1" xfId="1" applyFont="1" applyBorder="1" applyAlignment="1" applyProtection="1">
      <alignment horizontal="center"/>
    </xf>
    <xf numFmtId="0" fontId="2" fillId="0" borderId="3" xfId="0" applyFont="1" applyBorder="1" applyAlignment="1">
      <alignment wrapText="1"/>
    </xf>
    <xf numFmtId="164" fontId="2" fillId="0" borderId="8" xfId="1" applyFont="1" applyBorder="1" applyAlignment="1" applyProtection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6" fillId="0" borderId="0" xfId="0" applyNumberFormat="1" applyFont="1" applyAlignment="1"/>
    <xf numFmtId="1" fontId="2" fillId="0" borderId="0" xfId="0" applyNumberFormat="1" applyFont="1" applyAlignment="1"/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B19" workbookViewId="0">
      <selection activeCell="D28" sqref="D28"/>
    </sheetView>
  </sheetViews>
  <sheetFormatPr defaultColWidth="9" defaultRowHeight="15" x14ac:dyDescent="0.25"/>
  <cols>
    <col min="1" max="1" width="4.140625" customWidth="1"/>
    <col min="2" max="2" width="46.7109375" customWidth="1"/>
    <col min="3" max="3" width="9.5703125" customWidth="1"/>
    <col min="4" max="4" width="22" customWidth="1"/>
    <col min="5" max="5" width="3.140625" hidden="1" customWidth="1"/>
    <col min="6" max="6" width="18.28515625" customWidth="1"/>
    <col min="7" max="9" width="9" hidden="1" customWidth="1"/>
  </cols>
  <sheetData>
    <row r="1" spans="1:8" x14ac:dyDescent="0.25">
      <c r="F1" t="s">
        <v>0</v>
      </c>
    </row>
    <row r="2" spans="1:8" ht="18.75" x14ac:dyDescent="0.3">
      <c r="B2" s="1" t="s">
        <v>31</v>
      </c>
      <c r="C2" s="1"/>
      <c r="D2" s="1"/>
      <c r="E2" s="1"/>
      <c r="F2" s="1"/>
      <c r="G2" t="s">
        <v>1</v>
      </c>
    </row>
    <row r="3" spans="1:8" ht="18.75" x14ac:dyDescent="0.3">
      <c r="B3" s="1" t="s">
        <v>2</v>
      </c>
      <c r="C3" s="1"/>
      <c r="D3" s="1"/>
      <c r="E3" s="1"/>
      <c r="F3" s="1"/>
    </row>
    <row r="4" spans="1:8" ht="18.75" x14ac:dyDescent="0.3">
      <c r="B4" s="1" t="s">
        <v>3</v>
      </c>
    </row>
    <row r="5" spans="1:8" x14ac:dyDescent="0.25">
      <c r="F5" t="s">
        <v>4</v>
      </c>
    </row>
    <row r="6" spans="1:8" ht="15.75" x14ac:dyDescent="0.25">
      <c r="B6" s="2" t="s">
        <v>5</v>
      </c>
      <c r="F6" s="2">
        <v>9999.6</v>
      </c>
      <c r="H6" t="s">
        <v>6</v>
      </c>
    </row>
    <row r="7" spans="1:8" x14ac:dyDescent="0.25">
      <c r="A7" s="3"/>
      <c r="B7" s="34" t="s">
        <v>7</v>
      </c>
      <c r="C7" s="35"/>
      <c r="D7" s="36"/>
      <c r="E7" s="3" t="s">
        <v>8</v>
      </c>
      <c r="F7" s="3">
        <v>36.5</v>
      </c>
      <c r="H7" s="4" t="e">
        <f>#REF!*#REF!+#REF!*#REF!</f>
        <v>#REF!</v>
      </c>
    </row>
    <row r="8" spans="1:8" ht="39.6" customHeight="1" x14ac:dyDescent="0.25">
      <c r="A8" s="5">
        <v>1</v>
      </c>
      <c r="B8" s="6" t="s">
        <v>9</v>
      </c>
      <c r="C8" s="7">
        <f>D8/F6</f>
        <v>1.8015120604824193</v>
      </c>
      <c r="D8" s="8">
        <v>18014.400000000001</v>
      </c>
      <c r="E8" s="5"/>
      <c r="F8" s="9" t="s">
        <v>10</v>
      </c>
      <c r="H8" s="4"/>
    </row>
    <row r="9" spans="1:8" ht="46.9" customHeight="1" x14ac:dyDescent="0.25">
      <c r="A9" s="5">
        <v>2</v>
      </c>
      <c r="B9" s="10" t="s">
        <v>11</v>
      </c>
      <c r="C9" s="11">
        <f>D9/F6</f>
        <v>3.6830473218928756</v>
      </c>
      <c r="D9" s="8">
        <v>36829</v>
      </c>
      <c r="E9" s="5">
        <f t="shared" ref="E9:E15" si="0">D9*12</f>
        <v>441948</v>
      </c>
      <c r="F9" s="9" t="s">
        <v>10</v>
      </c>
    </row>
    <row r="10" spans="1:8" ht="66" customHeight="1" x14ac:dyDescent="0.25">
      <c r="A10" s="5">
        <v>3</v>
      </c>
      <c r="B10" s="12" t="s">
        <v>12</v>
      </c>
      <c r="C10" s="11">
        <f>D10/F6</f>
        <v>3.2941317652706106</v>
      </c>
      <c r="D10" s="8">
        <v>32940</v>
      </c>
      <c r="E10" s="5">
        <f t="shared" si="0"/>
        <v>395280</v>
      </c>
      <c r="F10" s="9" t="s">
        <v>10</v>
      </c>
    </row>
    <row r="11" spans="1:8" ht="35.450000000000003" customHeight="1" x14ac:dyDescent="0.25">
      <c r="A11" s="5">
        <v>4</v>
      </c>
      <c r="B11" s="10" t="s">
        <v>13</v>
      </c>
      <c r="C11" s="11">
        <f>D11/F6</f>
        <v>3.611044441777671</v>
      </c>
      <c r="D11" s="8">
        <v>36109</v>
      </c>
      <c r="E11" s="13">
        <f t="shared" si="0"/>
        <v>433308</v>
      </c>
      <c r="F11" s="9" t="s">
        <v>10</v>
      </c>
    </row>
    <row r="12" spans="1:8" ht="45.6" customHeight="1" x14ac:dyDescent="0.25">
      <c r="A12" s="14">
        <v>5</v>
      </c>
      <c r="B12" s="12" t="s">
        <v>14</v>
      </c>
      <c r="C12" s="15">
        <f>D12/F6</f>
        <v>0.31241249649985997</v>
      </c>
      <c r="D12" s="8">
        <v>3124</v>
      </c>
      <c r="E12" s="14">
        <f t="shared" si="0"/>
        <v>37488</v>
      </c>
      <c r="F12" s="16" t="s">
        <v>10</v>
      </c>
    </row>
    <row r="13" spans="1:8" ht="33" customHeight="1" x14ac:dyDescent="0.25">
      <c r="A13" s="17">
        <v>6</v>
      </c>
      <c r="B13" s="18" t="s">
        <v>15</v>
      </c>
      <c r="C13" s="19">
        <f>D13/F6</f>
        <v>2.50010000400016</v>
      </c>
      <c r="D13" s="8">
        <v>25000</v>
      </c>
      <c r="E13" s="14">
        <f t="shared" si="0"/>
        <v>300000</v>
      </c>
      <c r="F13" s="16" t="s">
        <v>10</v>
      </c>
    </row>
    <row r="14" spans="1:8" ht="26.25" customHeight="1" x14ac:dyDescent="0.25">
      <c r="A14" s="17">
        <v>7</v>
      </c>
      <c r="B14" s="18" t="s">
        <v>16</v>
      </c>
      <c r="C14" s="19">
        <f>D14/F6</f>
        <v>2.50010000400016</v>
      </c>
      <c r="D14" s="8">
        <v>25000</v>
      </c>
      <c r="E14" s="14">
        <f t="shared" si="0"/>
        <v>300000</v>
      </c>
      <c r="F14" s="16" t="s">
        <v>10</v>
      </c>
    </row>
    <row r="15" spans="1:8" ht="30.75" customHeight="1" x14ac:dyDescent="0.25">
      <c r="A15" s="17">
        <v>8</v>
      </c>
      <c r="B15" s="18" t="s">
        <v>17</v>
      </c>
      <c r="C15" s="19">
        <f>D15/F6</f>
        <v>2.0000800032001278</v>
      </c>
      <c r="D15" s="8">
        <v>20000</v>
      </c>
      <c r="E15" s="14">
        <f t="shared" si="0"/>
        <v>240000</v>
      </c>
      <c r="F15" s="16" t="s">
        <v>10</v>
      </c>
    </row>
    <row r="16" spans="1:8" ht="51.75" customHeight="1" x14ac:dyDescent="0.25">
      <c r="A16" s="17">
        <v>9</v>
      </c>
      <c r="B16" s="18" t="s">
        <v>18</v>
      </c>
      <c r="C16" s="7">
        <f>D16/F6</f>
        <v>3.2401296051842072</v>
      </c>
      <c r="D16" s="8">
        <v>32400</v>
      </c>
      <c r="E16" s="5"/>
      <c r="F16" s="9" t="s">
        <v>10</v>
      </c>
    </row>
    <row r="17" spans="1:6" ht="46.5" customHeight="1" x14ac:dyDescent="0.25">
      <c r="A17" s="17"/>
      <c r="B17" s="20" t="s">
        <v>19</v>
      </c>
      <c r="C17" s="21"/>
      <c r="D17" s="8"/>
      <c r="E17" s="22"/>
      <c r="F17" s="8">
        <v>24886</v>
      </c>
    </row>
    <row r="18" spans="1:6" ht="46.5" customHeight="1" x14ac:dyDescent="0.25">
      <c r="A18" s="17"/>
      <c r="B18" s="23" t="s">
        <v>20</v>
      </c>
      <c r="C18" s="21"/>
      <c r="D18" s="8"/>
      <c r="E18" s="22"/>
      <c r="F18" s="8">
        <v>7514</v>
      </c>
    </row>
    <row r="19" spans="1:6" ht="22.15" customHeight="1" x14ac:dyDescent="0.25">
      <c r="A19" s="5">
        <v>10</v>
      </c>
      <c r="B19" s="24" t="s">
        <v>21</v>
      </c>
      <c r="C19" s="21">
        <f>D19/F6</f>
        <v>4.4216768670746829</v>
      </c>
      <c r="D19" s="8">
        <f>F20+F21+F22+F23</f>
        <v>44215</v>
      </c>
      <c r="E19" s="22">
        <f>D19*12</f>
        <v>530580</v>
      </c>
      <c r="F19" s="9" t="s">
        <v>10</v>
      </c>
    </row>
    <row r="20" spans="1:6" ht="15.75" x14ac:dyDescent="0.25">
      <c r="A20" s="5"/>
      <c r="B20" s="24" t="s">
        <v>22</v>
      </c>
      <c r="C20" s="24"/>
      <c r="D20" s="8"/>
      <c r="E20" s="5"/>
      <c r="F20" s="8">
        <v>30000</v>
      </c>
    </row>
    <row r="21" spans="1:6" ht="15.75" x14ac:dyDescent="0.25">
      <c r="A21" s="5"/>
      <c r="B21" s="24" t="s">
        <v>23</v>
      </c>
      <c r="C21" s="24"/>
      <c r="D21" s="8"/>
      <c r="E21" s="5"/>
      <c r="F21" s="8">
        <v>1500</v>
      </c>
    </row>
    <row r="22" spans="1:6" ht="31.5" x14ac:dyDescent="0.25">
      <c r="A22" s="5"/>
      <c r="B22" s="23" t="s">
        <v>20</v>
      </c>
      <c r="C22" s="24"/>
      <c r="D22" s="8"/>
      <c r="E22" s="5"/>
      <c r="F22" s="8">
        <v>9513</v>
      </c>
    </row>
    <row r="23" spans="1:6" ht="15.75" x14ac:dyDescent="0.25">
      <c r="A23" s="5"/>
      <c r="B23" s="24" t="s">
        <v>24</v>
      </c>
      <c r="C23" s="24"/>
      <c r="D23" s="8"/>
      <c r="E23" s="5"/>
      <c r="F23" s="8">
        <v>3202</v>
      </c>
    </row>
    <row r="24" spans="1:6" ht="34.5" customHeight="1" x14ac:dyDescent="0.25">
      <c r="A24" s="5">
        <v>11</v>
      </c>
      <c r="B24" s="12" t="s">
        <v>25</v>
      </c>
      <c r="C24" s="25">
        <f>D24/F6</f>
        <v>0.70722828913156521</v>
      </c>
      <c r="D24" s="8">
        <v>7072</v>
      </c>
      <c r="E24" s="5"/>
      <c r="F24" s="26" t="s">
        <v>10</v>
      </c>
    </row>
    <row r="25" spans="1:6" ht="48.6" customHeight="1" x14ac:dyDescent="0.25">
      <c r="A25" s="5">
        <v>12</v>
      </c>
      <c r="B25" s="12" t="s">
        <v>26</v>
      </c>
      <c r="C25" s="11">
        <f>D25/F6</f>
        <v>1.1535461418456738</v>
      </c>
      <c r="D25" s="8">
        <v>11535</v>
      </c>
      <c r="E25" s="5"/>
      <c r="F25" s="9" t="s">
        <v>10</v>
      </c>
    </row>
    <row r="26" spans="1:6" ht="22.9" customHeight="1" x14ac:dyDescent="0.25">
      <c r="A26" s="5">
        <v>13</v>
      </c>
      <c r="B26" s="5" t="s">
        <v>27</v>
      </c>
      <c r="C26" s="7">
        <f>D26/F6</f>
        <v>2.0467818712748511</v>
      </c>
      <c r="D26" s="8">
        <v>20467</v>
      </c>
      <c r="E26" s="5"/>
      <c r="F26" s="9" t="s">
        <v>10</v>
      </c>
    </row>
    <row r="27" spans="1:6" ht="37.15" customHeight="1" x14ac:dyDescent="0.25">
      <c r="A27" s="5">
        <v>14</v>
      </c>
      <c r="B27" s="12" t="s">
        <v>28</v>
      </c>
      <c r="C27" s="25">
        <f>D27/F6</f>
        <v>1.2067482699307972</v>
      </c>
      <c r="D27" s="8">
        <v>12067</v>
      </c>
      <c r="E27" s="5"/>
      <c r="F27" s="9" t="s">
        <v>10</v>
      </c>
    </row>
    <row r="28" spans="1:6" ht="84.75" customHeight="1" x14ac:dyDescent="0.25">
      <c r="A28" s="5">
        <v>15</v>
      </c>
      <c r="B28" s="27" t="s">
        <v>29</v>
      </c>
      <c r="C28" s="11">
        <f>D28/F6</f>
        <v>4.0368614744589779</v>
      </c>
      <c r="D28" s="28">
        <v>40367</v>
      </c>
      <c r="E28" s="22">
        <f>D28*12</f>
        <v>484404</v>
      </c>
      <c r="F28" s="29" t="s">
        <v>10</v>
      </c>
    </row>
    <row r="29" spans="1:6" ht="30.6" customHeight="1" x14ac:dyDescent="0.25">
      <c r="A29" s="2"/>
      <c r="B29" s="30" t="s">
        <v>30</v>
      </c>
      <c r="C29" s="31">
        <f>SUM(C8:C28)</f>
        <v>36.515400616024642</v>
      </c>
      <c r="D29" s="32">
        <f>SUM(D8:D28)</f>
        <v>365139.4</v>
      </c>
      <c r="E29" s="32">
        <f>SUM(E9:E28)</f>
        <v>3163008</v>
      </c>
      <c r="F29" s="2"/>
    </row>
    <row r="30" spans="1:6" ht="15.75" x14ac:dyDescent="0.25">
      <c r="A30" s="2"/>
      <c r="B30" s="2"/>
      <c r="C30" s="2"/>
      <c r="D30" s="2"/>
      <c r="E30" s="2"/>
      <c r="F30" s="2"/>
    </row>
    <row r="31" spans="1:6" x14ac:dyDescent="0.25">
      <c r="B31" s="33"/>
    </row>
    <row r="33" spans="2:6" ht="15.75" x14ac:dyDescent="0.25">
      <c r="B33" s="2"/>
      <c r="C33" s="2"/>
      <c r="D33" s="2"/>
      <c r="E33" s="2"/>
      <c r="F33" s="2"/>
    </row>
    <row r="34" spans="2:6" ht="15.75" x14ac:dyDescent="0.25">
      <c r="B34" s="2"/>
      <c r="C34" s="2"/>
      <c r="D34" s="2"/>
      <c r="E34" s="2"/>
      <c r="F34" s="2"/>
    </row>
    <row r="35" spans="2:6" ht="18.75" x14ac:dyDescent="0.3">
      <c r="B35" s="1"/>
    </row>
  </sheetData>
  <mergeCells count="1">
    <mergeCell ref="B7:D7"/>
  </mergeCells>
  <pageMargins left="0.39370078740157499" right="0.39370078740157499" top="0.196850393700787" bottom="0.196850393700787" header="0.31496062992126" footer="0.31496062992126"/>
  <pageSetup paperSize="9" scale="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Ширченко Екатерина Федосеевна</cp:lastModifiedBy>
  <dcterms:created xsi:type="dcterms:W3CDTF">2015-07-23T05:26:00Z</dcterms:created>
  <dcterms:modified xsi:type="dcterms:W3CDTF">2024-12-20T05:53:09Z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0fe3e2c6e75d47e9a48b8b2f21322ca2</vt:lpwstr>
  </property>
  <property fmtid="{D5CDD505-2E9C-101B-9397-08002B2CF9AE}" pid="3" name="KSOProductBuildVer">
    <vt:lpwstr>1049-12.2.0.19307</vt:lpwstr>
  </property>
</Properties>
</file>